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0" yWindow="3750" windowWidth="24675" windowHeight="8370"/>
  </bookViews>
  <sheets>
    <sheet name="ул Спортивная д. 3" sheetId="1" r:id="rId1"/>
  </sheets>
  <externalReferences>
    <externalReference r:id="rId2"/>
  </externalReferences>
  <definedNames>
    <definedName name="АДРЕС" localSheetId="0">'ул Спортивная д. 3'!$B$3</definedName>
    <definedName name="АДРЕС">#REF!</definedName>
    <definedName name="АДРЕС2">#REF!</definedName>
    <definedName name="ВХДОЛГ" localSheetId="0">'ул Спортивная д. 3'!$G$9</definedName>
    <definedName name="ВХДОЛГ">#REF!</definedName>
    <definedName name="ВХСАЛЬДО" localSheetId="0">'ул Спортивная д. 3'!$D$9</definedName>
    <definedName name="ВХСАЛЬДО">#REF!</definedName>
    <definedName name="ВХСАЛЬДО3МЕС">#REF!</definedName>
    <definedName name="ДОГОВОР" localSheetId="0">'ул Спортивная д. 3'!$B$4</definedName>
    <definedName name="ДОГОВОР">#REF!</definedName>
    <definedName name="ДОЛГ" localSheetId="0">'ул Спортивная д. 3'!$A$9</definedName>
    <definedName name="ДОЛГ">#REF!</definedName>
    <definedName name="ЗАТРАЧЕНОК" localSheetId="0">'ул Спортивная д. 3'!$D$41</definedName>
    <definedName name="ЗАТРАЧЕНОК">#REF!</definedName>
    <definedName name="ЗАТРАЧЕНОТ" localSheetId="0">'ул Спортивная д. 3'!$D$40</definedName>
    <definedName name="ЗАТРАЧЕНОТ">#REF!</definedName>
    <definedName name="ЗАТРЕМ" localSheetId="0">'ул Спортивная д. 3'!$D$56</definedName>
    <definedName name="ЗАТРЕМ">#REF!</definedName>
    <definedName name="ИСХДОЛГ" localSheetId="0">'ул Спортивная д. 3'!$G$46</definedName>
    <definedName name="ИСХДОЛГ">#REF!</definedName>
    <definedName name="ИСХСАЛЬДО" localSheetId="0">'ул Спортивная д. 3'!$D$46</definedName>
    <definedName name="ИСХСАЛЬДО">#REF!</definedName>
    <definedName name="ИСХСАЛЬДО3МЕС">#REF!</definedName>
    <definedName name="КАП" localSheetId="0">'ул Спортивная д. 3'!$C$41</definedName>
    <definedName name="КАП">#REF!</definedName>
    <definedName name="КАПРЕМ">#REF!</definedName>
    <definedName name="КПЕРЕЧИСК" localSheetId="0">'ул Спортивная д. 3'!$G$41</definedName>
    <definedName name="КПЕРЕЧИСК">#REF!</definedName>
    <definedName name="КПЕРЕЧИСТ" localSheetId="0">'ул Спортивная д. 3'!$G$40</definedName>
    <definedName name="КПЕРЕЧИСТ">#REF!</definedName>
    <definedName name="НАЧЗАГОД">#REF!</definedName>
    <definedName name="НАЧЗАГОДНЕЖ">#REF!</definedName>
    <definedName name="НАЧРЕМ" localSheetId="0">'ул Спортивная д. 3'!$D$54</definedName>
    <definedName name="НАЧРЕМ">#REF!</definedName>
    <definedName name="НЕЖНАЧРЕМ" localSheetId="0">'ул Спортивная д. 3'!$D$55</definedName>
    <definedName name="НЕЖНАЧРЕМ">#REF!</definedName>
    <definedName name="ОПАЛЧЕНОТ" localSheetId="0">'ул Спортивная д. 3'!$E$40</definedName>
    <definedName name="ОПАЛЧЕНОТ">#REF!</definedName>
    <definedName name="ОПЛАЧЕНОК" localSheetId="0">'ул Спортивная д. 3'!$E$41</definedName>
    <definedName name="ОПЛАЧЕНОК">#REF!</definedName>
    <definedName name="ОСВОЕНО">#REF!</definedName>
    <definedName name="ОСТ" localSheetId="0">'ул Спортивная д. 3'!$A$46</definedName>
    <definedName name="ОСТ">#REF!</definedName>
    <definedName name="ПЛОЩАДЬ" localSheetId="0">'ул Спортивная д. 3'!$B$5</definedName>
    <definedName name="ПЛОЩАДЬ">#REF!</definedName>
    <definedName name="ПЛОЩАДЬДОМА">#REF!</definedName>
    <definedName name="РАЗМЕРПЛАТЫ" localSheetId="0">'ул Спортивная д. 3'!$C$11</definedName>
    <definedName name="РАЗМЕРПЛАТЫ">#REF!</definedName>
    <definedName name="СНРЕМ" localSheetId="0">'ул Спортивная д. 3'!#REF!</definedName>
    <definedName name="СНРЕМ">#REF!</definedName>
    <definedName name="ТАРОТОП" localSheetId="0">'ул Спортивная д. 3'!$C$16</definedName>
    <definedName name="ТАРОТОП">#REF!</definedName>
    <definedName name="ТАРХВС" localSheetId="0">'ул Спортивная д. 3'!$C$17</definedName>
    <definedName name="ТАРХВС">#REF!</definedName>
    <definedName name="ТБО" localSheetId="0">'ул Спортивная д. 3'!$C$13</definedName>
    <definedName name="ТБО">#REF!</definedName>
    <definedName name="ТБОНАЧ" localSheetId="0">'ул Спортивная д. 3'!$D$13</definedName>
    <definedName name="ТБОНАЧ">#REF!</definedName>
    <definedName name="ТБОНЕД" localSheetId="0">'ул Спортивная д. 3'!$F$13</definedName>
    <definedName name="ТБОНЕД">#REF!</definedName>
    <definedName name="ТБООПЛ" localSheetId="0">'ул Спортивная д. 3'!$E$13</definedName>
    <definedName name="ТБООПЛ">#REF!</definedName>
    <definedName name="ТБОПОСТ" localSheetId="0">'ул Спортивная д. 3'!$G$13</definedName>
    <definedName name="ТБОПОСТ">#REF!</definedName>
    <definedName name="ТЕК" localSheetId="0">'ул Спортивная д. 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<sst xmlns="http://schemas.openxmlformats.org/spreadsheetml/2006/main" count="67" uniqueCount="64">
  <si>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</si>
  <si>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</si>
  <si>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Спортивная д. 3</t>
  </si>
  <si>
    <t>Договор управления №:</t>
  </si>
  <si>
    <t xml:space="preserve">№ 110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</si>
  <si>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</si>
  <si>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</si>
  <si>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</si>
  <si>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</si>
  <si>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</si>
  <si>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</si>
  <si>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</si>
  <si>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</si>
  <si>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</si>
  <si>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</si>
  <si>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</si>
  <si>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</si>
  <si>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</si>
  <si>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</si>
  <si>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</si>
  <si>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</si>
  <si>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</si>
  <si>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</si>
  <si>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</si>
  <si>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</si>
  <si>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</si>
  <si>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</si>
  <si>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</si>
  <si>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</si>
  <si>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</si>
  <si>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</si>
  <si>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</si>
  <si>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</si>
  <si>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</si>
  <si>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</si>
  <si>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</si>
  <si>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</si>
  <si>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Спиливание аварийного дерева</t>
  </si>
  <si>
    <t>Прочистка вентканалов, газоходов</t>
  </si>
  <si>
    <t>Ремонт межпанельных швов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</si>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</sst>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CS712"/>
  <sheetViews>
    <sheetView tabSelected="1" topLeftCell="A41" workbookViewId="0">
      <selection activeCell="A60" sqref="A60:IV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5593.0000000000009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751222.28000000038</v>
      </c>
      <c r="E9" s="10" t="s">
        <v>8</v>
      </c>
      <c r="F9" s="11"/>
      <c r="G9" s="9">
        <v>179454.8400000002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528278.81999999878</v>
      </c>
      <c r="E13" s="24">
        <v>516953.80999999895</v>
      </c>
      <c r="F13" s="25">
        <f>ТБОНАЧ-ТБООПЛ</f>
        <v>11325.009999999835</v>
      </c>
      <c r="G13" s="26">
        <f>ТБООПЛ</f>
        <v>516953.80999999895</v>
      </c>
    </row>
    <row r="14" spans="1:7" ht="13.5" thickBot="1" x14ac:dyDescent="0.25">
      <c r="A14" s="27"/>
      <c r="B14" s="28" t="s">
        <v>17</v>
      </c>
      <c r="C14" s="29"/>
      <c r="D14" s="30">
        <f>D13</f>
        <v>528278.81999999878</v>
      </c>
      <c r="E14" s="30">
        <f>E13</f>
        <v>516953.80999999895</v>
      </c>
      <c r="F14" s="30">
        <f>F13</f>
        <v>11325.009999999835</v>
      </c>
      <c r="G14" s="30">
        <f>SUM(ТБОПОСТ)</f>
        <v>516953.80999999895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1819455.8999999994</v>
      </c>
      <c r="E16" s="24">
        <v>1804871.1599999978</v>
      </c>
      <c r="F16" s="25">
        <f t="shared" ref="F16:F25" si="0">D16-E16</f>
        <v>14584.740000001621</v>
      </c>
      <c r="G16" s="26">
        <f t="shared" ref="G16:G25" si="1">E16</f>
        <v>1804871.1599999978</v>
      </c>
    </row>
    <row r="17" spans="1:7" x14ac:dyDescent="0.2">
      <c r="A17" s="34"/>
      <c r="B17" s="35" t="s">
        <v>20</v>
      </c>
      <c r="C17" s="23">
        <v>25.95</v>
      </c>
      <c r="D17" s="24">
        <v>441727.81999999989</v>
      </c>
      <c r="E17" s="24">
        <v>424779.47999999992</v>
      </c>
      <c r="F17" s="25">
        <f t="shared" si="0"/>
        <v>16948.339999999967</v>
      </c>
      <c r="G17" s="26">
        <f t="shared" si="1"/>
        <v>424779.47999999992</v>
      </c>
    </row>
    <row r="18" spans="1:7" x14ac:dyDescent="0.2">
      <c r="A18" s="34"/>
      <c r="B18" s="35" t="s">
        <v>21</v>
      </c>
      <c r="C18" s="23">
        <v>17.79</v>
      </c>
      <c r="D18" s="24">
        <v>303327.68999999954</v>
      </c>
      <c r="E18" s="24">
        <v>291372.11999999965</v>
      </c>
      <c r="F18" s="25">
        <f t="shared" si="0"/>
        <v>11955.569999999891</v>
      </c>
      <c r="G18" s="26">
        <f t="shared" si="1"/>
        <v>291372.11999999965</v>
      </c>
    </row>
    <row r="19" spans="1:7" x14ac:dyDescent="0.2">
      <c r="A19" s="34"/>
      <c r="B19" s="35" t="s">
        <v>22</v>
      </c>
      <c r="C19" s="23">
        <v>4.2300000000000004</v>
      </c>
      <c r="D19" s="24">
        <v>292983.72999999986</v>
      </c>
      <c r="E19" s="24">
        <v>367356.94</v>
      </c>
      <c r="F19" s="25">
        <f t="shared" si="0"/>
        <v>-74373.210000000137</v>
      </c>
      <c r="G19" s="26">
        <f t="shared" si="1"/>
        <v>367356.94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2857495.1399999987</v>
      </c>
      <c r="E26" s="30">
        <f>SUM(E16:E25)</f>
        <v>2888379.6999999974</v>
      </c>
      <c r="F26" s="30">
        <f>SUM(F16:F25)</f>
        <v>-30884.559999998659</v>
      </c>
      <c r="G26" s="30">
        <f>SUM(G16:G25)</f>
        <v>2888379.6999999974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227187.65999999997</v>
      </c>
      <c r="E28" s="24">
        <v>213053.70000000007</v>
      </c>
      <c r="F28" s="25">
        <f>D28-E28</f>
        <v>14133.959999999905</v>
      </c>
      <c r="G28" s="26">
        <f t="shared" ref="G28:G37" si="2">E28</f>
        <v>213053.70000000007</v>
      </c>
    </row>
    <row r="29" spans="1:7" x14ac:dyDescent="0.2">
      <c r="A29" s="34"/>
      <c r="B29" s="35" t="s">
        <v>25</v>
      </c>
      <c r="C29" s="23">
        <v>0</v>
      </c>
      <c r="D29" s="24">
        <v>50495</v>
      </c>
      <c r="E29" s="24">
        <v>49947.929999999993</v>
      </c>
      <c r="F29" s="25">
        <f>D29-E29</f>
        <v>547.07000000000698</v>
      </c>
      <c r="G29" s="26">
        <f t="shared" si="2"/>
        <v>49947.929999999993</v>
      </c>
    </row>
    <row r="30" spans="1:7" x14ac:dyDescent="0.2">
      <c r="A30" s="34"/>
      <c r="B30" s="35" t="s">
        <v>26</v>
      </c>
      <c r="C30" s="23">
        <v>7.14</v>
      </c>
      <c r="D30" s="24">
        <v>31254.279999999995</v>
      </c>
      <c r="E30" s="24">
        <v>34023.120000000003</v>
      </c>
      <c r="F30" s="25">
        <f t="shared" ref="F30:F37" si="3">D30-E30</f>
        <v>-2768.8400000000074</v>
      </c>
      <c r="G30" s="26">
        <f t="shared" si="2"/>
        <v>34023.120000000003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308936.93999999994</v>
      </c>
      <c r="E38" s="30">
        <f>SUM(E28:E37)</f>
        <v>297024.75000000006</v>
      </c>
      <c r="F38" s="30">
        <f>SUM(F28:F37)</f>
        <v>11912.189999999904</v>
      </c>
      <c r="G38" s="30">
        <f>SUM(G28:G37)</f>
        <v>297024.75000000006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5.69</v>
      </c>
      <c r="D40" s="24">
        <v>133345.28000000012</v>
      </c>
      <c r="E40" s="24">
        <v>130593.34999999992</v>
      </c>
      <c r="F40" s="25">
        <f>ЗАТРАЧЕНОТ-ОПАЛЧЕНОТ</f>
        <v>2751.9300000001967</v>
      </c>
      <c r="G40" s="45">
        <v>36230.26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133345.28000000012</v>
      </c>
      <c r="E42" s="30">
        <f>E41+E40</f>
        <v>130593.34999999992</v>
      </c>
      <c r="F42" s="30">
        <f>F41+F40</f>
        <v>2751.9300000001967</v>
      </c>
      <c r="G42" s="30">
        <f>КПЕРЕЧИСТ+КПЕРЕЧИСК</f>
        <v>36230.26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3828056.1799999978</v>
      </c>
      <c r="E44" s="30">
        <f>E42+E38+E26+E14</f>
        <v>3832951.6099999966</v>
      </c>
      <c r="F44" s="30">
        <f>F42+F38+F26+F14</f>
        <v>-4895.4299999987234</v>
      </c>
      <c r="G44" s="30">
        <f>G42+G38+G26+G14</f>
        <v>3738588.5199999968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746326.84999999916</v>
      </c>
      <c r="E46" s="10" t="s">
        <v>8</v>
      </c>
      <c r="F46" s="11"/>
      <c r="G46" s="9">
        <v>244165.22000000012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130593.35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36230.26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12211.04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1401.22</v>
      </c>
      <c r="G58" s="61"/>
    </row>
    <row r="59" spans="1:7" s="62" customFormat="1" x14ac:dyDescent="0.2">
      <c r="A59" s="61" t="s">
        <v>39</v>
      </c>
      <c r="B59" s="61"/>
      <c r="C59" s="61"/>
      <c r="D59" s="61"/>
      <c r="E59" s="61"/>
      <c r="F59" s="61">
        <v>22618</v>
      </c>
      <c r="G59" s="61"/>
    </row>
    <row r="60" spans="1:7" s="62" customFormat="1" x14ac:dyDescent="0.2"/>
    <row r="61" spans="1:7" s="62" customFormat="1" x14ac:dyDescent="0.2">
      <c r="A61" s="63" t="s">
        <v>40</v>
      </c>
    </row>
    <row r="62" spans="1:7" s="62" customFormat="1" x14ac:dyDescent="0.2"/>
    <row r="63" spans="1:7" s="62" customFormat="1" x14ac:dyDescent="0.2">
      <c r="A63" s="64" t="s">
        <v>41</v>
      </c>
      <c r="B63" s="64"/>
      <c r="D63" s="65">
        <v>21222.500000000058</v>
      </c>
      <c r="E63" s="66"/>
    </row>
    <row r="64" spans="1:7" s="62" customFormat="1" x14ac:dyDescent="0.2">
      <c r="A64" s="64" t="s">
        <v>42</v>
      </c>
      <c r="B64" s="64"/>
      <c r="D64" s="67">
        <v>0</v>
      </c>
      <c r="E64" s="68"/>
    </row>
    <row r="65" spans="1:97" s="62" customFormat="1" x14ac:dyDescent="0.2">
      <c r="A65" s="64" t="s">
        <v>43</v>
      </c>
      <c r="B65" s="64"/>
      <c r="D65" s="67">
        <v>6000</v>
      </c>
      <c r="E65" s="68"/>
    </row>
    <row r="66" spans="1:97" s="62" customFormat="1" x14ac:dyDescent="0.2">
      <c r="A66" s="64" t="s">
        <v>44</v>
      </c>
      <c r="B66" s="64"/>
      <c r="D66" s="67">
        <v>476497.22000000003</v>
      </c>
      <c r="E66" s="68"/>
    </row>
    <row r="67" spans="1:97" s="62" customFormat="1" x14ac:dyDescent="0.2">
      <c r="A67" s="64" t="s">
        <v>45</v>
      </c>
      <c r="B67" s="64"/>
      <c r="D67" s="69">
        <v>0</v>
      </c>
      <c r="E67" s="70"/>
    </row>
    <row r="68" spans="1:97" s="62" customFormat="1" x14ac:dyDescent="0.2">
      <c r="A68" s="71" t="s">
        <v>46</v>
      </c>
      <c r="B68" s="71"/>
      <c r="C68" s="71"/>
      <c r="D68" s="71"/>
      <c r="E68" s="71"/>
      <c r="F68" s="71" t="s">
        <v>47</v>
      </c>
      <c r="G68" s="71"/>
    </row>
    <row r="69" spans="1:97" s="62" customFormat="1" x14ac:dyDescent="0.2">
      <c r="A69" s="72" t="s">
        <v>48</v>
      </c>
      <c r="B69" s="72"/>
      <c r="D69" s="73">
        <v>27222.500000000058</v>
      </c>
      <c r="E69" s="74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51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6"/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54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57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59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 t="s">
        <v>60</v>
      </c>
      <c r="B90" s="77"/>
      <c r="C90" s="77"/>
      <c r="D90" s="77"/>
      <c r="E90" s="77"/>
      <c r="F90" s="78" t="s">
        <v>61</v>
      </c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9"/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62</v>
      </c>
      <c r="B93" s="77"/>
      <c r="C93" s="77"/>
      <c r="D93" s="77"/>
      <c r="E93" s="77"/>
      <c r="F93" s="78" t="s">
        <v>63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Спортивная д. 3</vt:lpstr>
      <vt:lpstr>'ул Спортивная д. 3'!АДРЕС</vt:lpstr>
      <vt:lpstr>'ул Спортивная д. 3'!ВХДОЛГ</vt:lpstr>
      <vt:lpstr>'ул Спортивная д. 3'!ВХСАЛЬДО</vt:lpstr>
      <vt:lpstr>'ул Спортивная д. 3'!ДОГОВОР</vt:lpstr>
      <vt:lpstr>'ул Спортивная д. 3'!ДОЛГ</vt:lpstr>
      <vt:lpstr>'ул Спортивная д. 3'!ЗАТРАЧЕНОК</vt:lpstr>
      <vt:lpstr>'ул Спортивная д. 3'!ЗАТРАЧЕНОТ</vt:lpstr>
      <vt:lpstr>'ул Спортивная д. 3'!ЗАТРЕМ</vt:lpstr>
      <vt:lpstr>'ул Спортивная д. 3'!ИСХДОЛГ</vt:lpstr>
      <vt:lpstr>'ул Спортивная д. 3'!ИСХСАЛЬДО</vt:lpstr>
      <vt:lpstr>'ул Спортивная д. 3'!КАП</vt:lpstr>
      <vt:lpstr>'ул Спортивная д. 3'!КПЕРЕЧИСК</vt:lpstr>
      <vt:lpstr>'ул Спортивная д. 3'!КПЕРЕЧИСТ</vt:lpstr>
      <vt:lpstr>'ул Спортивная д. 3'!НАЧРЕМ</vt:lpstr>
      <vt:lpstr>'ул Спортивная д. 3'!НЕЖНАЧРЕМ</vt:lpstr>
      <vt:lpstr>'ул Спортивная д. 3'!ОПАЛЧЕНОТ</vt:lpstr>
      <vt:lpstr>'ул Спортивная д. 3'!ОПЛАЧЕНОК</vt:lpstr>
      <vt:lpstr>'ул Спортивная д. 3'!ОСТ</vt:lpstr>
      <vt:lpstr>'ул Спортивная д. 3'!ПЛОЩАДЬ</vt:lpstr>
      <vt:lpstr>'ул Спортивная д. 3'!РАЗМЕРПЛАТЫ</vt:lpstr>
      <vt:lpstr>'ул Спортивная д. 3'!ТАРОТОП</vt:lpstr>
      <vt:lpstr>'ул Спортивная д. 3'!ТАРХВС</vt:lpstr>
      <vt:lpstr>'ул Спортивная д. 3'!ТБО</vt:lpstr>
      <vt:lpstr>'ул Спортивная д. 3'!ТБОНАЧ</vt:lpstr>
      <vt:lpstr>'ул Спортивная д. 3'!ТБОНЕД</vt:lpstr>
      <vt:lpstr>'ул Спортивная д. 3'!ТБООПЛ</vt:lpstr>
      <vt:lpstr>'ул Спортивная д. 3'!ТБОПОСТ</vt:lpstr>
      <vt:lpstr>'ул Спортивная д. 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2018-03-30T13:21:34Z</dcterms:created>
  <dcterms:modified xsi:type="dcterms:W3CDTF">2018-03-30T13:21:34Z</dcterms:modified>
</cp:coreProperties>
</file>